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y Documents\Books\Business Analytics\Chapter 9\Material\"/>
    </mc:Choice>
  </mc:AlternateContent>
  <bookViews>
    <workbookView xWindow="0" yWindow="0" windowWidth="14370" windowHeight="7515"/>
  </bookViews>
  <sheets>
    <sheet name="Model 1" sheetId="1" r:id="rId1"/>
    <sheet name="Model 2" sheetId="2" r:id="rId2"/>
  </sheets>
  <definedNames>
    <definedName name="solver_adj" localSheetId="0" hidden="1">'Model 1'!$B$15:$D$19</definedName>
    <definedName name="solver_adj" localSheetId="1" hidden="1">'Model 2'!$B$15:$D$19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'Model 1'!$B$15:$B$19</definedName>
    <definedName name="solver_lhs1" localSheetId="1" hidden="1">'Model 2'!$B$15:$B$19</definedName>
    <definedName name="solver_lhs2" localSheetId="0" hidden="1">'Model 1'!$C$15:$C$19</definedName>
    <definedName name="solver_lhs2" localSheetId="1" hidden="1">'Model 2'!$C$15:$C$19</definedName>
    <definedName name="solver_lhs3" localSheetId="0" hidden="1">'Model 1'!$F$15:$F$19</definedName>
    <definedName name="solver_lhs3" localSheetId="1" hidden="1">'Model 2'!$F$15:$F$19</definedName>
    <definedName name="solver_lhs4" localSheetId="0" hidden="1">'Model 1'!$G$22</definedName>
    <definedName name="solver_lhs4" localSheetId="1" hidden="1">'Model 2'!$G$22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4</definedName>
    <definedName name="solver_num" localSheetId="1" hidden="1">4</definedName>
    <definedName name="solver_nwt" localSheetId="0" hidden="1">1</definedName>
    <definedName name="solver_nwt" localSheetId="1" hidden="1">1</definedName>
    <definedName name="solver_opt" localSheetId="0" hidden="1">'Model 1'!$B$25</definedName>
    <definedName name="solver_opt" localSheetId="1" hidden="1">'Model 2'!$B$25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2" localSheetId="0" hidden="1">5</definedName>
    <definedName name="solver_rel2" localSheetId="1" hidden="1">5</definedName>
    <definedName name="solver_rel3" localSheetId="0" hidden="1">2</definedName>
    <definedName name="solver_rel3" localSheetId="1" hidden="1">2</definedName>
    <definedName name="solver_rel4" localSheetId="0" hidden="1">1</definedName>
    <definedName name="solver_rel4" localSheetId="1" hidden="1">1</definedName>
    <definedName name="solver_rhs1" localSheetId="0" hidden="1">'Model 1'!$E$15:$E$19</definedName>
    <definedName name="solver_rhs1" localSheetId="1" hidden="1">'Model 2'!$E$15:$E$19</definedName>
    <definedName name="solver_rhs2" localSheetId="0" hidden="1">binary</definedName>
    <definedName name="solver_rhs2" localSheetId="1" hidden="1">binary</definedName>
    <definedName name="solver_rhs3" localSheetId="0" hidden="1">'Model 1'!$G$15:$G$19</definedName>
    <definedName name="solver_rhs3" localSheetId="1" hidden="1">'Model 2'!$G$15:$G$19</definedName>
    <definedName name="solver_rhs4" localSheetId="0" hidden="1">'Model 1'!$J$9</definedName>
    <definedName name="solver_rhs4" localSheetId="1" hidden="1">'Model 2'!$J$9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</definedName>
    <definedName name="solver_tol" localSheetId="1" hidden="1">0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6" i="1"/>
  <c r="B24" i="2" l="1"/>
  <c r="B23" i="2"/>
  <c r="G22" i="2"/>
  <c r="B22" i="2"/>
  <c r="G19" i="2"/>
  <c r="F19" i="2"/>
  <c r="E19" i="2"/>
  <c r="G18" i="2"/>
  <c r="F18" i="2"/>
  <c r="E18" i="2"/>
  <c r="G17" i="2"/>
  <c r="F17" i="2"/>
  <c r="E17" i="2"/>
  <c r="G16" i="2"/>
  <c r="F16" i="2"/>
  <c r="E16" i="2"/>
  <c r="G15" i="2"/>
  <c r="F15" i="2"/>
  <c r="E15" i="2"/>
  <c r="J9" i="2"/>
  <c r="B25" i="2" l="1"/>
  <c r="F16" i="1"/>
  <c r="F17" i="1"/>
  <c r="F18" i="1"/>
  <c r="F19" i="1"/>
  <c r="F15" i="1"/>
  <c r="G19" i="1"/>
  <c r="G18" i="1"/>
  <c r="G17" i="1"/>
  <c r="G16" i="1"/>
  <c r="G15" i="1"/>
  <c r="E19" i="1"/>
  <c r="E18" i="1"/>
  <c r="E17" i="1"/>
  <c r="E16" i="1"/>
  <c r="E15" i="1"/>
  <c r="G22" i="1"/>
  <c r="B24" i="1"/>
  <c r="B23" i="1"/>
  <c r="B22" i="1"/>
  <c r="B25" i="1" l="1"/>
  <c r="J9" i="1" l="1"/>
</calcChain>
</file>

<file path=xl/sharedStrings.xml><?xml version="1.0" encoding="utf-8"?>
<sst xmlns="http://schemas.openxmlformats.org/spreadsheetml/2006/main" count="70" uniqueCount="27">
  <si>
    <t>Roedel Electronics</t>
  </si>
  <si>
    <t>Parameters</t>
  </si>
  <si>
    <t>Subassembly</t>
  </si>
  <si>
    <t>Setup Cost</t>
  </si>
  <si>
    <t>Min/Unit</t>
  </si>
  <si>
    <t>Manufacturing</t>
  </si>
  <si>
    <t>Purchase</t>
  </si>
  <si>
    <t>Cost/Unit</t>
  </si>
  <si>
    <t>Keyboard</t>
  </si>
  <si>
    <t>Small Top Flap</t>
  </si>
  <si>
    <t>Large Top Flap</t>
  </si>
  <si>
    <t>Small Vertical Stand</t>
  </si>
  <si>
    <t>Large Vertical Stand</t>
  </si>
  <si>
    <t>Demand</t>
  </si>
  <si>
    <t>Large</t>
  </si>
  <si>
    <t>Small</t>
  </si>
  <si>
    <t>Manufacturing Time Available (min):</t>
  </si>
  <si>
    <t>Model</t>
  </si>
  <si>
    <t>Setup?</t>
  </si>
  <si>
    <t>Production Cost</t>
  </si>
  <si>
    <t>Purchase Cost</t>
  </si>
  <si>
    <t>Production Quantity</t>
  </si>
  <si>
    <t>Purchase Quantity</t>
  </si>
  <si>
    <t>Total Cost</t>
  </si>
  <si>
    <t>Manufacturing Time Used (minutes)</t>
  </si>
  <si>
    <t>Capacity</t>
  </si>
  <si>
    <t>Total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</si>
</sst>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indent="4"/>
    </xf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0" fillId="2" borderId="0" xfId="0" applyFill="1"/>
    <xf numFmtId="0" fontId="0" fillId="0" borderId="1" xfId="0" applyBorder="1"/>
    <xf numFmtId="164" fontId="0" fillId="0" borderId="1" xfId="0" applyNumberFormat="1" applyBorder="1"/>
    <xf numFmtId="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="80" zoomScaleNormal="80" workbookViewId="0">
      <selection activeCell="O12" sqref="O12"/>
    </sheetView>
  </sheetViews>
  <sheetFormatPr defaultRowHeight="15.75" x14ac:dyDescent="0.25"/>
  <cols>
    <col min="1" max="1" width="18.125" bestFit="1" customWidth="1"/>
    <col min="2" max="2" width="16.125" bestFit="1" customWidth="1"/>
    <col min="3" max="3" width="13.75" bestFit="1" customWidth="1"/>
    <col min="4" max="4" width="17.125" customWidth="1"/>
    <col min="5" max="5" width="8.75" bestFit="1" customWidth="1"/>
    <col min="6" max="6" width="11.875" bestFit="1" customWidth="1"/>
    <col min="7" max="7" width="15.5" bestFit="1" customWidth="1"/>
    <col min="8" max="8" width="8" bestFit="1" customWidth="1"/>
    <col min="9" max="9" width="9.5" customWidth="1"/>
    <col min="10" max="10" width="5.875" bestFit="1" customWidth="1"/>
  </cols>
  <sheetData>
    <row r="1" spans="1:10" s="6" customFormat="1" x14ac:dyDescent="0.25">
      <c r="A1" s="6" t="s">
        <v>0</v>
      </c>
    </row>
    <row r="3" spans="1:10" s="6" customFormat="1" x14ac:dyDescent="0.25">
      <c r="A3" s="6" t="s">
        <v>1</v>
      </c>
    </row>
    <row r="4" spans="1:10" x14ac:dyDescent="0.25">
      <c r="C4" s="2" t="s">
        <v>4</v>
      </c>
      <c r="D4" s="1" t="s">
        <v>7</v>
      </c>
      <c r="E4" s="1"/>
    </row>
    <row r="5" spans="1:10" x14ac:dyDescent="0.25">
      <c r="A5" t="s">
        <v>2</v>
      </c>
      <c r="B5" t="s">
        <v>3</v>
      </c>
      <c r="C5" t="s">
        <v>5</v>
      </c>
      <c r="D5" t="s">
        <v>5</v>
      </c>
      <c r="E5" t="s">
        <v>6</v>
      </c>
      <c r="H5" t="s">
        <v>13</v>
      </c>
    </row>
    <row r="6" spans="1:10" x14ac:dyDescent="0.25">
      <c r="A6" t="s">
        <v>8</v>
      </c>
      <c r="B6" s="5">
        <v>1000</v>
      </c>
      <c r="C6" s="3">
        <v>0.9</v>
      </c>
      <c r="D6" s="4">
        <v>0.4</v>
      </c>
      <c r="E6" s="4">
        <v>0.65</v>
      </c>
      <c r="G6" t="s">
        <v>14</v>
      </c>
      <c r="H6">
        <v>5000</v>
      </c>
    </row>
    <row r="7" spans="1:10" x14ac:dyDescent="0.25">
      <c r="A7" t="s">
        <v>9</v>
      </c>
      <c r="B7" s="5">
        <v>1200</v>
      </c>
      <c r="C7" s="3">
        <v>2.2000000000000002</v>
      </c>
      <c r="D7" s="4">
        <v>2.9</v>
      </c>
      <c r="E7" s="4">
        <v>3.45</v>
      </c>
      <c r="G7" t="s">
        <v>15</v>
      </c>
      <c r="H7">
        <v>7000</v>
      </c>
    </row>
    <row r="8" spans="1:10" x14ac:dyDescent="0.25">
      <c r="A8" t="s">
        <v>10</v>
      </c>
      <c r="B8" s="5">
        <v>1900</v>
      </c>
      <c r="C8" s="3">
        <v>3</v>
      </c>
      <c r="D8" s="4">
        <v>3.15</v>
      </c>
      <c r="E8" s="4">
        <v>3.7</v>
      </c>
    </row>
    <row r="9" spans="1:10" x14ac:dyDescent="0.25">
      <c r="A9" t="s">
        <v>11</v>
      </c>
      <c r="B9" s="5">
        <v>1500</v>
      </c>
      <c r="C9" s="3">
        <v>0.8</v>
      </c>
      <c r="D9" s="4">
        <v>0.3</v>
      </c>
      <c r="E9" s="4">
        <v>0.5</v>
      </c>
      <c r="G9" t="s">
        <v>16</v>
      </c>
      <c r="J9">
        <f>500*60</f>
        <v>30000</v>
      </c>
    </row>
    <row r="10" spans="1:10" x14ac:dyDescent="0.25">
      <c r="A10" t="s">
        <v>12</v>
      </c>
      <c r="B10" s="5">
        <v>1500</v>
      </c>
      <c r="C10" s="3">
        <v>1</v>
      </c>
      <c r="D10" s="4">
        <v>0.55000000000000004</v>
      </c>
      <c r="E10" s="4">
        <v>0.7</v>
      </c>
    </row>
    <row r="12" spans="1:10" x14ac:dyDescent="0.25">
      <c r="A12" s="6" t="s">
        <v>17</v>
      </c>
    </row>
    <row r="14" spans="1:10" x14ac:dyDescent="0.25">
      <c r="B14" s="2" t="s">
        <v>21</v>
      </c>
      <c r="C14" s="2" t="s">
        <v>18</v>
      </c>
      <c r="D14" t="s">
        <v>22</v>
      </c>
      <c r="E14" t="s">
        <v>25</v>
      </c>
      <c r="F14" t="s">
        <v>26</v>
      </c>
      <c r="G14" t="s">
        <v>13</v>
      </c>
    </row>
    <row r="15" spans="1:10" x14ac:dyDescent="0.25">
      <c r="A15" t="s">
        <v>8</v>
      </c>
      <c r="B15" s="7">
        <v>12000</v>
      </c>
      <c r="C15" s="7">
        <v>1</v>
      </c>
      <c r="D15" s="7">
        <v>0</v>
      </c>
      <c r="E15">
        <f>(H6+H7)*C15</f>
        <v>12000</v>
      </c>
      <c r="F15">
        <f>B15+D15</f>
        <v>12000</v>
      </c>
      <c r="G15">
        <f>H6+H7</f>
        <v>12000</v>
      </c>
    </row>
    <row r="16" spans="1:10" x14ac:dyDescent="0.25">
      <c r="A16" t="s">
        <v>9</v>
      </c>
      <c r="B16" s="7">
        <v>7000</v>
      </c>
      <c r="C16" s="7">
        <v>1</v>
      </c>
      <c r="D16" s="7">
        <v>0</v>
      </c>
      <c r="E16">
        <f>H7*C16</f>
        <v>7000</v>
      </c>
      <c r="F16">
        <f t="shared" ref="F16:F19" si="0">B16+D16</f>
        <v>7000</v>
      </c>
      <c r="G16">
        <f>H7</f>
        <v>7000</v>
      </c>
    </row>
    <row r="17" spans="1:7" x14ac:dyDescent="0.25">
      <c r="A17" t="s">
        <v>10</v>
      </c>
      <c r="B17" s="7">
        <v>0</v>
      </c>
      <c r="C17" s="7">
        <v>0</v>
      </c>
      <c r="D17" s="7">
        <v>5000</v>
      </c>
      <c r="E17">
        <f>H6*C17</f>
        <v>0</v>
      </c>
      <c r="F17">
        <f t="shared" si="0"/>
        <v>5000</v>
      </c>
      <c r="G17">
        <f>H6</f>
        <v>5000</v>
      </c>
    </row>
    <row r="18" spans="1:7" x14ac:dyDescent="0.25">
      <c r="A18" t="s">
        <v>11</v>
      </c>
      <c r="B18" s="10">
        <v>9.0949470177292824E-13</v>
      </c>
      <c r="C18" s="7">
        <v>0</v>
      </c>
      <c r="D18" s="7">
        <v>6999.9999999999991</v>
      </c>
      <c r="E18">
        <f>H7*C18</f>
        <v>0</v>
      </c>
      <c r="F18">
        <f t="shared" si="0"/>
        <v>7000</v>
      </c>
      <c r="G18">
        <f>H7</f>
        <v>7000</v>
      </c>
    </row>
    <row r="19" spans="1:7" x14ac:dyDescent="0.25">
      <c r="A19" t="s">
        <v>12</v>
      </c>
      <c r="B19" s="7">
        <v>0</v>
      </c>
      <c r="C19" s="7">
        <v>0</v>
      </c>
      <c r="D19" s="7">
        <v>5000</v>
      </c>
      <c r="E19">
        <f>H6*C19</f>
        <v>0</v>
      </c>
      <c r="F19">
        <f t="shared" si="0"/>
        <v>5000</v>
      </c>
      <c r="G19">
        <f>H6</f>
        <v>5000</v>
      </c>
    </row>
    <row r="22" spans="1:7" x14ac:dyDescent="0.25">
      <c r="A22" t="s">
        <v>19</v>
      </c>
      <c r="B22" s="4">
        <f>SUMPRODUCT(B15:B19,D6:D10)</f>
        <v>25100</v>
      </c>
      <c r="D22" t="s">
        <v>24</v>
      </c>
      <c r="G22" s="2">
        <f>SUMPRODUCT(C6:C10,B15:B19)</f>
        <v>26200</v>
      </c>
    </row>
    <row r="23" spans="1:7" x14ac:dyDescent="0.25">
      <c r="A23" t="s">
        <v>3</v>
      </c>
      <c r="B23" s="4">
        <f>SUMPRODUCT(B6:B10,C15:C19)</f>
        <v>2200</v>
      </c>
    </row>
    <row r="24" spans="1:7" x14ac:dyDescent="0.25">
      <c r="A24" s="8" t="s">
        <v>20</v>
      </c>
      <c r="B24" s="9">
        <f>SUMPRODUCT(E6:E10,D15:D19)</f>
        <v>25500</v>
      </c>
    </row>
    <row r="25" spans="1:7" x14ac:dyDescent="0.25">
      <c r="A25" t="s">
        <v>23</v>
      </c>
      <c r="B25" s="4">
        <f>SUM(B22:B24)</f>
        <v>52800</v>
      </c>
    </row>
    <row r="26" spans="1:7" x14ac:dyDescent="0.25">
      <c r="F26" s="4">
        <f>D6*B15</f>
        <v>4800</v>
      </c>
    </row>
    <row r="27" spans="1:7" x14ac:dyDescent="0.25">
      <c r="F27" s="4">
        <f>B17*D8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L41" sqref="L41"/>
    </sheetView>
  </sheetViews>
  <sheetFormatPr defaultRowHeight="15.75" x14ac:dyDescent="0.25"/>
  <cols>
    <col min="1" max="1" width="16.75" bestFit="1" customWidth="1"/>
    <col min="2" max="2" width="18.375" bestFit="1" customWidth="1"/>
    <col min="3" max="3" width="13.75" bestFit="1" customWidth="1"/>
    <col min="4" max="4" width="16.125" customWidth="1"/>
    <col min="6" max="6" width="11.875" bestFit="1" customWidth="1"/>
    <col min="7" max="7" width="15.5" bestFit="1" customWidth="1"/>
    <col min="8" max="8" width="8" bestFit="1" customWidth="1"/>
    <col min="9" max="9" width="10.125" customWidth="1"/>
    <col min="10" max="10" width="5.875" bestFit="1" customWidth="1"/>
  </cols>
  <sheetData>
    <row r="1" spans="1:10" s="6" customFormat="1" x14ac:dyDescent="0.25">
      <c r="A1" s="6" t="s">
        <v>0</v>
      </c>
    </row>
    <row r="3" spans="1:10" s="6" customFormat="1" x14ac:dyDescent="0.25">
      <c r="A3" s="6" t="s">
        <v>1</v>
      </c>
    </row>
    <row r="4" spans="1:10" x14ac:dyDescent="0.25">
      <c r="C4" s="2" t="s">
        <v>4</v>
      </c>
      <c r="D4" s="1" t="s">
        <v>7</v>
      </c>
      <c r="E4" s="1"/>
    </row>
    <row r="5" spans="1:10" x14ac:dyDescent="0.25">
      <c r="A5" t="s">
        <v>2</v>
      </c>
      <c r="B5" t="s">
        <v>3</v>
      </c>
      <c r="C5" t="s">
        <v>5</v>
      </c>
      <c r="D5" t="s">
        <v>5</v>
      </c>
      <c r="E5" t="s">
        <v>6</v>
      </c>
      <c r="H5" t="s">
        <v>13</v>
      </c>
    </row>
    <row r="6" spans="1:10" x14ac:dyDescent="0.25">
      <c r="A6" t="s">
        <v>8</v>
      </c>
      <c r="B6" s="5">
        <v>1000</v>
      </c>
      <c r="C6" s="3">
        <v>0.9</v>
      </c>
      <c r="D6" s="4">
        <v>0.4</v>
      </c>
      <c r="E6" s="4">
        <v>0.65</v>
      </c>
      <c r="G6" t="s">
        <v>14</v>
      </c>
      <c r="H6">
        <v>5000</v>
      </c>
    </row>
    <row r="7" spans="1:10" x14ac:dyDescent="0.25">
      <c r="A7" t="s">
        <v>9</v>
      </c>
      <c r="B7" s="5">
        <v>1200</v>
      </c>
      <c r="C7" s="3">
        <v>2.2000000000000002</v>
      </c>
      <c r="D7" s="4">
        <v>2.9</v>
      </c>
      <c r="E7" s="4">
        <v>3.45</v>
      </c>
      <c r="G7" t="s">
        <v>15</v>
      </c>
      <c r="H7">
        <v>7000</v>
      </c>
    </row>
    <row r="8" spans="1:10" x14ac:dyDescent="0.25">
      <c r="A8" t="s">
        <v>10</v>
      </c>
      <c r="B8" s="5">
        <v>3000</v>
      </c>
      <c r="C8" s="3">
        <v>2.5</v>
      </c>
      <c r="D8" s="4">
        <v>2.6</v>
      </c>
      <c r="E8" s="4">
        <v>3.7</v>
      </c>
    </row>
    <row r="9" spans="1:10" x14ac:dyDescent="0.25">
      <c r="A9" t="s">
        <v>11</v>
      </c>
      <c r="B9" s="5">
        <v>1500</v>
      </c>
      <c r="C9" s="3">
        <v>0.8</v>
      </c>
      <c r="D9" s="4">
        <v>0.3</v>
      </c>
      <c r="E9" s="4">
        <v>0.5</v>
      </c>
      <c r="G9" t="s">
        <v>16</v>
      </c>
      <c r="J9">
        <f>500*60</f>
        <v>30000</v>
      </c>
    </row>
    <row r="10" spans="1:10" x14ac:dyDescent="0.25">
      <c r="A10" t="s">
        <v>12</v>
      </c>
      <c r="B10" s="5">
        <v>1500</v>
      </c>
      <c r="C10" s="3">
        <v>1</v>
      </c>
      <c r="D10" s="4">
        <v>0.55000000000000004</v>
      </c>
      <c r="E10" s="4">
        <v>0.7</v>
      </c>
    </row>
    <row r="12" spans="1:10" x14ac:dyDescent="0.25">
      <c r="A12" s="6" t="s">
        <v>17</v>
      </c>
    </row>
    <row r="14" spans="1:10" x14ac:dyDescent="0.25">
      <c r="B14" s="2" t="s">
        <v>21</v>
      </c>
      <c r="C14" s="2" t="s">
        <v>18</v>
      </c>
      <c r="D14" t="s">
        <v>22</v>
      </c>
      <c r="E14" t="s">
        <v>25</v>
      </c>
      <c r="F14" t="s">
        <v>26</v>
      </c>
      <c r="G14" t="s">
        <v>13</v>
      </c>
    </row>
    <row r="15" spans="1:10" x14ac:dyDescent="0.25">
      <c r="A15" t="s">
        <v>8</v>
      </c>
      <c r="B15" s="10">
        <v>0</v>
      </c>
      <c r="C15" s="10">
        <v>0</v>
      </c>
      <c r="D15" s="10">
        <v>12000</v>
      </c>
      <c r="E15">
        <f>(H6+H7)*C15</f>
        <v>0</v>
      </c>
      <c r="F15">
        <f>B15+D15</f>
        <v>12000</v>
      </c>
      <c r="G15">
        <f>H6+H7</f>
        <v>12000</v>
      </c>
    </row>
    <row r="16" spans="1:10" x14ac:dyDescent="0.25">
      <c r="A16" t="s">
        <v>9</v>
      </c>
      <c r="B16" s="10">
        <v>7000</v>
      </c>
      <c r="C16" s="10">
        <v>1</v>
      </c>
      <c r="D16" s="10">
        <v>0</v>
      </c>
      <c r="E16">
        <f>H7*C16</f>
        <v>7000</v>
      </c>
      <c r="F16">
        <f t="shared" ref="F16:F19" si="0">B16+D16</f>
        <v>7000</v>
      </c>
      <c r="G16">
        <f>H7</f>
        <v>7000</v>
      </c>
    </row>
    <row r="17" spans="1:7" x14ac:dyDescent="0.25">
      <c r="A17" t="s">
        <v>10</v>
      </c>
      <c r="B17" s="10">
        <v>5000</v>
      </c>
      <c r="C17" s="10">
        <v>1</v>
      </c>
      <c r="D17" s="10">
        <v>0</v>
      </c>
      <c r="E17">
        <f>H6*C17</f>
        <v>5000</v>
      </c>
      <c r="F17">
        <f t="shared" si="0"/>
        <v>5000</v>
      </c>
      <c r="G17">
        <f>H6</f>
        <v>5000</v>
      </c>
    </row>
    <row r="18" spans="1:7" x14ac:dyDescent="0.25">
      <c r="A18" t="s">
        <v>11</v>
      </c>
      <c r="B18" s="10">
        <v>9.0949470177292824E-13</v>
      </c>
      <c r="C18" s="10">
        <v>0</v>
      </c>
      <c r="D18" s="10">
        <v>6999.9999999999991</v>
      </c>
      <c r="E18">
        <f>H7*C18</f>
        <v>0</v>
      </c>
      <c r="F18">
        <f t="shared" si="0"/>
        <v>7000</v>
      </c>
      <c r="G18">
        <f>H7</f>
        <v>7000</v>
      </c>
    </row>
    <row r="19" spans="1:7" x14ac:dyDescent="0.25">
      <c r="A19" t="s">
        <v>12</v>
      </c>
      <c r="B19" s="10">
        <v>0</v>
      </c>
      <c r="C19" s="10">
        <v>0</v>
      </c>
      <c r="D19" s="10">
        <v>5000</v>
      </c>
      <c r="E19">
        <f>H6*C19</f>
        <v>0</v>
      </c>
      <c r="F19">
        <f t="shared" si="0"/>
        <v>5000</v>
      </c>
      <c r="G19">
        <f>H6</f>
        <v>5000</v>
      </c>
    </row>
    <row r="22" spans="1:7" x14ac:dyDescent="0.25">
      <c r="A22" t="s">
        <v>19</v>
      </c>
      <c r="B22" s="4">
        <f>SUMPRODUCT(B15:B19,D6:D10)</f>
        <v>33300</v>
      </c>
      <c r="D22" t="s">
        <v>24</v>
      </c>
      <c r="G22" s="2">
        <f>SUMPRODUCT(C6:C10,B15:B19)</f>
        <v>27900</v>
      </c>
    </row>
    <row r="23" spans="1:7" x14ac:dyDescent="0.25">
      <c r="A23" t="s">
        <v>3</v>
      </c>
      <c r="B23" s="4">
        <f>SUMPRODUCT(B6:B10,C15:C19)</f>
        <v>4200</v>
      </c>
    </row>
    <row r="24" spans="1:7" x14ac:dyDescent="0.25">
      <c r="A24" s="8" t="s">
        <v>20</v>
      </c>
      <c r="B24" s="9">
        <f>SUMPRODUCT(E6:E10,D15:D19)</f>
        <v>14800</v>
      </c>
    </row>
    <row r="25" spans="1:7" x14ac:dyDescent="0.25">
      <c r="A25" t="s">
        <v>23</v>
      </c>
      <c r="B25" s="4">
        <f>SUM(B22:B24)</f>
        <v>52300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1</vt:lpstr>
      <vt:lpstr>Model 2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Jeff Camm</cp:lastModifiedBy>
  <dcterms:created xsi:type="dcterms:W3CDTF">2013-03-02T21:57:37Z</dcterms:created>
  <dcterms:modified xsi:type="dcterms:W3CDTF">2013-03-04T03:01:12Z</dcterms:modified>
</cp:coreProperties>
</file>